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llbruck\Kampagnen_VKF_Aktionen\2020_02 Rockitwithillbruck\"/>
    </mc:Choice>
  </mc:AlternateContent>
  <xr:revisionPtr revIDLastSave="0" documentId="8_{24567549-00D1-4341-AD31-C894133631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hallschutz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3" l="1"/>
  <c r="G18" i="3"/>
  <c r="I18" i="3" s="1"/>
  <c r="E18" i="3" l="1"/>
  <c r="J18" i="3" s="1"/>
  <c r="E17" i="3" l="1"/>
  <c r="E16" i="3"/>
  <c r="F18" i="3" l="1"/>
  <c r="F17" i="3" l="1"/>
  <c r="I17" i="3" s="1"/>
  <c r="F16" i="3"/>
  <c r="G16" i="3" s="1"/>
  <c r="G17" i="3" l="1"/>
  <c r="H17" i="3" s="1"/>
  <c r="J17" i="3" s="1"/>
  <c r="I16" i="3" l="1"/>
  <c r="H16" i="3"/>
  <c r="J16" i="3" l="1"/>
</calcChain>
</file>

<file path=xl/sharedStrings.xml><?xml version="1.0" encoding="utf-8"?>
<sst xmlns="http://schemas.openxmlformats.org/spreadsheetml/2006/main" count="32" uniqueCount="32">
  <si>
    <t>Meter/ Verp.</t>
  </si>
  <si>
    <t>Verbrauch= Einheit/Meter</t>
  </si>
  <si>
    <t>Lfm</t>
  </si>
  <si>
    <t>Anzahl der Fenster</t>
  </si>
  <si>
    <t>Bedarf</t>
  </si>
  <si>
    <t>Einheit</t>
  </si>
  <si>
    <t>Zugabe an Überlap./ Fenster</t>
  </si>
  <si>
    <t>(EFH Format)</t>
  </si>
  <si>
    <t>Beutel</t>
  </si>
  <si>
    <t>Kartusche</t>
  </si>
  <si>
    <t>i3 Produkt</t>
  </si>
  <si>
    <t>SP525 Hochbaufugen-Dichtstoff 310 ml</t>
  </si>
  <si>
    <t>SP525 Hochbaufugen-Dichtstoff 600 ml</t>
  </si>
  <si>
    <t>Rolle</t>
  </si>
  <si>
    <t>Anschlussfuge [m]</t>
  </si>
  <si>
    <t>Anzahl Fenster und Türen [Stück]</t>
  </si>
  <si>
    <t>Fugenbreite [mm]</t>
  </si>
  <si>
    <t xml:space="preserve">TP652 illmod trioplex+ </t>
  </si>
  <si>
    <t>LzM 4.3 ab Seite 81</t>
  </si>
  <si>
    <r>
      <t>Schallschutz:</t>
    </r>
    <r>
      <rPr>
        <sz val="11"/>
        <color rgb="FF4D4D4D"/>
        <rFont val="Arial"/>
        <family val="2"/>
      </rPr>
      <t xml:space="preserve"> TP652 mit SP525 Hochbaufugen-Dichtstoff</t>
    </r>
  </si>
  <si>
    <r>
      <t>Ø</t>
    </r>
    <r>
      <rPr>
        <sz val="11"/>
        <color rgb="FF4D4D4D"/>
        <rFont val="Arial"/>
        <family val="2"/>
      </rPr>
      <t>TP652 illmod trioplex+ nach Einbausituation</t>
    </r>
  </si>
  <si>
    <r>
      <t>§</t>
    </r>
    <r>
      <rPr>
        <b/>
        <sz val="11"/>
        <color rgb="FF4D4D4D"/>
        <rFont val="Arial"/>
        <family val="2"/>
      </rPr>
      <t xml:space="preserve">Unverputzt 41 dB </t>
    </r>
    <r>
      <rPr>
        <sz val="11"/>
        <color rgb="FF4D4D4D"/>
        <rFont val="Arial"/>
        <family val="2"/>
      </rPr>
      <t>– normaler Schallschutz (bewertetes Fugenschalldämm-Maß)</t>
    </r>
  </si>
  <si>
    <r>
      <t>§</t>
    </r>
    <r>
      <rPr>
        <sz val="11"/>
        <color rgb="FF4D4D4D"/>
        <rFont val="Arial"/>
        <family val="2"/>
      </rPr>
      <t>Einseitig verputzt 51 dB – Fenster bis 41 dB</t>
    </r>
  </si>
  <si>
    <r>
      <t>§</t>
    </r>
    <r>
      <rPr>
        <sz val="11"/>
        <color rgb="FF4D4D4D"/>
        <rFont val="Arial"/>
        <family val="2"/>
      </rPr>
      <t>Zweiseitig verputzt 60 dB – Fenster mit bis zu 50 dB</t>
    </r>
  </si>
  <si>
    <r>
      <t>Ø</t>
    </r>
    <r>
      <rPr>
        <sz val="11"/>
        <color rgb="FF4D4D4D"/>
        <rFont val="Arial"/>
        <family val="2"/>
      </rPr>
      <t xml:space="preserve">TP652 </t>
    </r>
    <r>
      <rPr>
        <b/>
        <sz val="11"/>
        <color rgb="FF4D4D4D"/>
        <rFont val="Arial"/>
        <family val="2"/>
      </rPr>
      <t xml:space="preserve">mit SP525 </t>
    </r>
    <r>
      <rPr>
        <sz val="11"/>
        <color rgb="FF4D4D4D"/>
        <rFont val="Arial"/>
        <family val="2"/>
      </rPr>
      <t xml:space="preserve">innen </t>
    </r>
  </si>
  <si>
    <r>
      <t>§</t>
    </r>
    <r>
      <rPr>
        <b/>
        <sz val="11"/>
        <color rgb="FF4D4D4D"/>
        <rFont val="Arial"/>
        <family val="2"/>
      </rPr>
      <t>bis 10 mm Fuge 61 dB</t>
    </r>
    <r>
      <rPr>
        <sz val="11"/>
        <color rgb="FF4D4D4D"/>
        <rFont val="Arial"/>
        <family val="2"/>
      </rPr>
      <t xml:space="preserve"> –&gt; Fenster mit bis zu 51 dB Schallschutz</t>
    </r>
  </si>
  <si>
    <r>
      <t>§</t>
    </r>
    <r>
      <rPr>
        <b/>
        <sz val="11"/>
        <color rgb="FF4D4D4D"/>
        <rFont val="Arial"/>
        <family val="2"/>
      </rPr>
      <t xml:space="preserve">bis 20 mm Fuge 58 dB </t>
    </r>
    <r>
      <rPr>
        <sz val="11"/>
        <color rgb="FF4D4D4D"/>
        <rFont val="Arial"/>
        <family val="2"/>
      </rPr>
      <t>–&gt; Fenster mit bis zu 48 dB Schallschutz</t>
    </r>
  </si>
  <si>
    <r>
      <t>§</t>
    </r>
    <r>
      <rPr>
        <b/>
        <sz val="11"/>
        <color rgb="FF4D4D4D"/>
        <rFont val="Arial"/>
        <family val="2"/>
      </rPr>
      <t xml:space="preserve">bis 30 mm Fuge 56 dB </t>
    </r>
    <r>
      <rPr>
        <sz val="11"/>
        <color rgb="FF4D4D4D"/>
        <rFont val="Arial"/>
        <family val="2"/>
      </rPr>
      <t>–&gt; Fenster mit bis zu 46 dB Schallschutz</t>
    </r>
  </si>
  <si>
    <t>nur bis 30 mm Fugen sinnvoll!</t>
  </si>
  <si>
    <t>TP652 illmod trioplex+</t>
  </si>
  <si>
    <t>SP525 Hochbaufugen-Dichtstoff</t>
  </si>
  <si>
    <t>i3 PowerPaket: Schallschutz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</si>
</sst>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9"/>
      <color theme="1"/>
      <name val="Arial"/>
      <family val="2"/>
      <charset val="238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rgb="FF4D4D4D"/>
      <name val="Arial"/>
      <family val="2"/>
    </font>
    <font>
      <sz val="11"/>
      <color rgb="FF4D4D4D"/>
      <name val="Arial"/>
      <family val="2"/>
    </font>
    <font>
      <sz val="11"/>
      <color theme="1"/>
      <name val="Wingdings"/>
      <charset val="2"/>
    </font>
    <font>
      <b/>
      <sz val="19"/>
      <color rgb="FF92D05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7" fillId="0" borderId="1" xfId="0" applyFont="1" applyBorder="1"/>
    <xf numFmtId="165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7" fillId="0" borderId="1" xfId="5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/>
    <xf numFmtId="164" fontId="8" fillId="3" borderId="1" xfId="5" applyFont="1" applyFill="1" applyBorder="1" applyAlignment="1">
      <alignment horizontal="center"/>
    </xf>
    <xf numFmtId="165" fontId="7" fillId="3" borderId="1" xfId="0" applyNumberFormat="1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/>
    <xf numFmtId="0" fontId="0" fillId="3" borderId="0" xfId="0" applyFill="1" applyBorder="1"/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 applyProtection="1">
      <alignment horizontal="right"/>
      <protection locked="0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6" fontId="8" fillId="2" borderId="1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/>
    <xf numFmtId="0" fontId="8" fillId="3" borderId="1" xfId="0" applyFont="1" applyFill="1" applyBorder="1" applyAlignment="1">
      <alignment horizontal="center"/>
    </xf>
    <xf numFmtId="167" fontId="5" fillId="4" borderId="2" xfId="0" applyNumberFormat="1" applyFont="1" applyFill="1" applyBorder="1" applyAlignment="1">
      <alignment horizontal="center" vertical="center"/>
    </xf>
    <xf numFmtId="0" fontId="7" fillId="3" borderId="13" xfId="0" applyFont="1" applyFill="1" applyBorder="1"/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 vertical="center" readingOrder="1"/>
    </xf>
    <xf numFmtId="0" fontId="7" fillId="3" borderId="7" xfId="0" applyFont="1" applyFill="1" applyBorder="1"/>
    <xf numFmtId="0" fontId="7" fillId="3" borderId="8" xfId="0" applyFont="1" applyFill="1" applyBorder="1"/>
    <xf numFmtId="0" fontId="12" fillId="3" borderId="15" xfId="0" applyFont="1" applyFill="1" applyBorder="1" applyAlignment="1">
      <alignment horizontal="left" vertical="center" readingOrder="1"/>
    </xf>
    <xf numFmtId="0" fontId="0" fillId="3" borderId="16" xfId="0" applyFill="1" applyBorder="1"/>
    <xf numFmtId="0" fontId="13" fillId="3" borderId="15" xfId="0" applyFont="1" applyFill="1" applyBorder="1" applyAlignment="1">
      <alignment horizontal="left" vertical="center" indent="3" readingOrder="1"/>
    </xf>
    <xf numFmtId="0" fontId="7" fillId="3" borderId="16" xfId="0" applyFont="1" applyFill="1" applyBorder="1"/>
    <xf numFmtId="0" fontId="13" fillId="3" borderId="15" xfId="0" applyFont="1" applyFill="1" applyBorder="1" applyAlignment="1">
      <alignment horizontal="left" vertical="center" indent="8" readingOrder="1"/>
    </xf>
    <xf numFmtId="0" fontId="7" fillId="3" borderId="10" xfId="0" applyFont="1" applyFill="1" applyBorder="1"/>
    <xf numFmtId="0" fontId="7" fillId="3" borderId="11" xfId="0" applyFont="1" applyFill="1" applyBorder="1"/>
    <xf numFmtId="0" fontId="7" fillId="3" borderId="9" xfId="0" applyFont="1" applyFill="1" applyBorder="1"/>
    <xf numFmtId="0" fontId="6" fillId="3" borderId="0" xfId="0" applyFont="1" applyFill="1" applyAlignment="1">
      <alignment horizontal="left" vertical="center"/>
    </xf>
    <xf numFmtId="0" fontId="14" fillId="3" borderId="0" xfId="0" applyFont="1" applyFill="1" applyBorder="1" applyAlignment="1"/>
    <xf numFmtId="0" fontId="15" fillId="3" borderId="0" xfId="0" applyFont="1" applyFill="1" applyBorder="1" applyAlignment="1"/>
    <xf numFmtId="3" fontId="9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1379220</xdr:colOff>
      <xdr:row>22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410718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251791</xdr:colOff>
      <xdr:row>0</xdr:row>
      <xdr:rowOff>218660</xdr:rowOff>
    </xdr:from>
    <xdr:to>
      <xdr:col>12</xdr:col>
      <xdr:colOff>579120</xdr:colOff>
      <xdr:row>4</xdr:row>
      <xdr:rowOff>291336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5251" y="218660"/>
          <a:ext cx="1523669" cy="1145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256510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7708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27</xdr:row>
      <xdr:rowOff>161510</xdr:rowOff>
    </xdr:from>
    <xdr:to>
      <xdr:col>13</xdr:col>
      <xdr:colOff>313182</xdr:colOff>
      <xdr:row>33</xdr:row>
      <xdr:rowOff>154652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476" y="5809835"/>
          <a:ext cx="1078992" cy="107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H123"/>
  <sheetViews>
    <sheetView tabSelected="1" zoomScaleNormal="100" workbookViewId="0">
      <selection activeCell="J11" sqref="J11"/>
    </sheetView>
  </sheetViews>
  <sheetFormatPr baseColWidth="10" defaultColWidth="11.5703125" defaultRowHeight="14.25" x14ac:dyDescent="0.2"/>
  <cols>
    <col min="1" max="1" width="10.7109375" style="13" customWidth="1"/>
    <col min="2" max="2" width="20.7109375" style="1" customWidth="1"/>
    <col min="3" max="3" width="10.5703125" style="1" customWidth="1"/>
    <col min="4" max="4" width="7.5703125" style="1" customWidth="1"/>
    <col min="5" max="9" width="11.5703125" style="1" hidden="1" customWidth="1"/>
    <col min="10" max="11" width="11.5703125" style="1"/>
    <col min="12" max="12" width="17.28515625" style="13" customWidth="1"/>
    <col min="13" max="17" width="11.5703125" style="13"/>
    <col min="18" max="18" width="31.5703125" style="13" customWidth="1"/>
    <col min="19" max="86" width="11.5703125" style="13"/>
    <col min="87" max="16384" width="11.5703125" style="1"/>
  </cols>
  <sheetData>
    <row r="1" spans="2:18" s="13" customFormat="1" ht="20.45" customHeight="1" x14ac:dyDescent="0.2"/>
    <row r="2" spans="2:18" s="13" customFormat="1" ht="20.45" customHeight="1" x14ac:dyDescent="0.2"/>
    <row r="3" spans="2:18" s="13" customFormat="1" ht="20.45" customHeight="1" x14ac:dyDescent="0.2"/>
    <row r="4" spans="2:18" ht="24" x14ac:dyDescent="0.35">
      <c r="B4" s="46" t="s">
        <v>31</v>
      </c>
      <c r="C4" s="26"/>
      <c r="D4" s="26"/>
      <c r="E4" s="13"/>
      <c r="F4" s="13"/>
      <c r="G4" s="13"/>
      <c r="H4" s="13"/>
      <c r="I4" s="13"/>
      <c r="J4" s="13"/>
      <c r="K4" s="13"/>
    </row>
    <row r="5" spans="2:18" ht="24" x14ac:dyDescent="0.35">
      <c r="B5" s="47" t="s">
        <v>29</v>
      </c>
      <c r="C5" s="26"/>
      <c r="D5" s="26"/>
      <c r="E5" s="13"/>
      <c r="F5" s="13"/>
      <c r="G5" s="13"/>
      <c r="H5" s="13"/>
      <c r="I5" s="13"/>
      <c r="J5" s="13"/>
      <c r="K5" s="13"/>
    </row>
    <row r="6" spans="2:18" ht="24" x14ac:dyDescent="0.35">
      <c r="B6" s="47" t="s">
        <v>30</v>
      </c>
      <c r="C6" s="26"/>
      <c r="D6" s="26"/>
      <c r="E6" s="13"/>
      <c r="F6" s="13"/>
      <c r="G6" s="13"/>
      <c r="H6" s="13"/>
      <c r="I6" s="13"/>
      <c r="J6" s="13"/>
      <c r="K6" s="13"/>
    </row>
    <row r="7" spans="2:18" s="13" customFormat="1" ht="15" thickBot="1" x14ac:dyDescent="0.25"/>
    <row r="8" spans="2:18" ht="21" customHeight="1" thickBot="1" x14ac:dyDescent="0.25">
      <c r="B8" s="13"/>
      <c r="C8" s="13"/>
      <c r="D8" s="11" t="s">
        <v>14</v>
      </c>
      <c r="E8" s="13"/>
      <c r="F8" s="13"/>
      <c r="G8" s="13"/>
      <c r="H8" s="13"/>
      <c r="I8" s="13"/>
      <c r="J8" s="28">
        <v>9</v>
      </c>
      <c r="K8" s="12"/>
    </row>
    <row r="9" spans="2:18" s="13" customFormat="1" ht="6" customHeight="1" thickBot="1" x14ac:dyDescent="0.25">
      <c r="D9" s="20"/>
      <c r="J9" s="21">
        <v>4</v>
      </c>
      <c r="K9" s="23"/>
    </row>
    <row r="10" spans="2:18" ht="21" customHeight="1" thickBot="1" x14ac:dyDescent="0.25">
      <c r="B10" s="13"/>
      <c r="C10" s="13"/>
      <c r="D10" s="11" t="s">
        <v>15</v>
      </c>
      <c r="E10" s="13"/>
      <c r="F10" s="13"/>
      <c r="G10" s="13"/>
      <c r="H10" s="13"/>
      <c r="I10" s="13"/>
      <c r="J10" s="10">
        <v>2</v>
      </c>
      <c r="K10" s="22" t="s">
        <v>7</v>
      </c>
    </row>
    <row r="11" spans="2:18" s="13" customFormat="1" ht="6" customHeight="1" thickBot="1" x14ac:dyDescent="0.25"/>
    <row r="12" spans="2:18" ht="21" customHeight="1" thickBot="1" x14ac:dyDescent="0.25">
      <c r="B12" s="13"/>
      <c r="C12" s="13"/>
      <c r="D12" s="11" t="s">
        <v>16</v>
      </c>
      <c r="E12" s="13"/>
      <c r="F12" s="13"/>
      <c r="G12" s="13"/>
      <c r="H12" s="13"/>
      <c r="I12" s="13"/>
      <c r="J12" s="10">
        <v>15</v>
      </c>
      <c r="K12" s="45" t="s">
        <v>28</v>
      </c>
    </row>
    <row r="13" spans="2:18" s="13" customFormat="1" ht="6" customHeight="1" thickBot="1" x14ac:dyDescent="0.25"/>
    <row r="14" spans="2:18" ht="31.15" customHeight="1" thickBot="1" x14ac:dyDescent="0.25">
      <c r="B14" s="50" t="s">
        <v>10</v>
      </c>
      <c r="C14" s="51"/>
      <c r="D14" s="49"/>
      <c r="E14" s="6" t="s">
        <v>0</v>
      </c>
      <c r="F14" s="7" t="s">
        <v>1</v>
      </c>
      <c r="G14" s="7" t="s">
        <v>6</v>
      </c>
      <c r="H14" s="8" t="s">
        <v>3</v>
      </c>
      <c r="I14" s="9" t="s">
        <v>2</v>
      </c>
      <c r="J14" s="9" t="s">
        <v>4</v>
      </c>
      <c r="K14" s="9" t="s">
        <v>5</v>
      </c>
      <c r="M14" s="34" t="s">
        <v>19</v>
      </c>
      <c r="N14" s="35"/>
      <c r="O14" s="35"/>
      <c r="P14" s="35"/>
      <c r="Q14" s="35"/>
      <c r="R14" s="36"/>
    </row>
    <row r="15" spans="2:18" s="19" customFormat="1" ht="15" x14ac:dyDescent="0.25">
      <c r="B15" s="16"/>
      <c r="C15" s="16"/>
      <c r="D15" s="16"/>
      <c r="E15" s="16"/>
      <c r="F15" s="17"/>
      <c r="G15" s="18"/>
      <c r="H15" s="18"/>
      <c r="I15" s="18"/>
      <c r="J15" s="18"/>
      <c r="M15" s="37" t="s">
        <v>18</v>
      </c>
      <c r="R15" s="38"/>
    </row>
    <row r="16" spans="2:18" ht="15.75" x14ac:dyDescent="0.2">
      <c r="B16" s="30" t="s">
        <v>11</v>
      </c>
      <c r="C16" s="32"/>
      <c r="D16" s="31"/>
      <c r="E16" s="4">
        <f>IF(J12&lt;612.4,IF(J12&lt;9,6.4,IF(J12&lt;11,3.8,IF(J12&lt;16,2,IF(J12&lt;21,1.2,IF(J12&lt;26,0.8,IF(J12&lt;31,0.6)))))))</f>
        <v>2</v>
      </c>
      <c r="F16" s="5">
        <f>1/E16</f>
        <v>0.5</v>
      </c>
      <c r="G16" s="24">
        <f>F16*5%</f>
        <v>2.5000000000000001E-2</v>
      </c>
      <c r="H16" s="2">
        <f>G16*$J$10</f>
        <v>0.05</v>
      </c>
      <c r="I16" s="3">
        <f>$J$8*F16</f>
        <v>4.5</v>
      </c>
      <c r="J16" s="48">
        <f>ROUNDUP(I16+H16,0)</f>
        <v>5</v>
      </c>
      <c r="K16" s="25" t="s">
        <v>9</v>
      </c>
      <c r="M16" s="39" t="s">
        <v>20</v>
      </c>
      <c r="N16" s="18"/>
      <c r="O16" s="18"/>
      <c r="P16" s="18"/>
      <c r="Q16" s="18"/>
      <c r="R16" s="40"/>
    </row>
    <row r="17" spans="2:18" ht="15.75" x14ac:dyDescent="0.2">
      <c r="B17" s="30" t="s">
        <v>12</v>
      </c>
      <c r="C17" s="32"/>
      <c r="D17" s="31"/>
      <c r="E17" s="4">
        <f>IF(J12&lt;6,24,IF(J12&lt;9,12.5,IF(J12&lt;11,7.5,IF(J12&lt;16,4,IF(J12&lt;21,2.5,IF(J12&lt;26,1.6,IF(J12&lt;31,1.3)))))))</f>
        <v>4</v>
      </c>
      <c r="F17" s="5">
        <f>1/E17</f>
        <v>0.25</v>
      </c>
      <c r="G17" s="24">
        <f>F17*5%</f>
        <v>1.2500000000000001E-2</v>
      </c>
      <c r="H17" s="2">
        <f>G17*$J$10</f>
        <v>2.5000000000000001E-2</v>
      </c>
      <c r="I17" s="3">
        <f>$J$8*F17</f>
        <v>2.25</v>
      </c>
      <c r="J17" s="48">
        <f>ROUNDUP(I17+H17,0)</f>
        <v>3</v>
      </c>
      <c r="K17" s="25" t="s">
        <v>8</v>
      </c>
      <c r="M17" s="41" t="s">
        <v>21</v>
      </c>
      <c r="N17" s="18"/>
      <c r="O17" s="18"/>
      <c r="P17" s="18"/>
      <c r="Q17" s="18"/>
      <c r="R17" s="40"/>
    </row>
    <row r="18" spans="2:18" s="13" customFormat="1" ht="15.75" x14ac:dyDescent="0.25">
      <c r="B18" s="30" t="s">
        <v>17</v>
      </c>
      <c r="C18" s="33" t="str">
        <f>IF(J12&lt;8,"XS",IF(J12&lt;12,"S",IF(J12&lt;18,"M",IF(J12&lt;24,"L",IF(J12&lt;31,"XL")))))</f>
        <v>M</v>
      </c>
      <c r="D18" s="31"/>
      <c r="E18" s="27">
        <f>IF(J12&lt;7,9,IF(J12&lt;10,8,IF(J12&lt;15,6,IF(J12&lt;21,5,IF(J12&lt;42,3)))))</f>
        <v>5</v>
      </c>
      <c r="F18" s="14">
        <f t="shared" ref="F18" si="0">1/E18</f>
        <v>0.2</v>
      </c>
      <c r="G18" s="24">
        <f>J10*(J12/1000)*2</f>
        <v>0.06</v>
      </c>
      <c r="H18" s="29"/>
      <c r="I18" s="15">
        <f>J8+G18</f>
        <v>9.06</v>
      </c>
      <c r="J18" s="48">
        <f>ROUNDUP(I18/E18,0)</f>
        <v>2</v>
      </c>
      <c r="K18" s="25" t="s">
        <v>13</v>
      </c>
      <c r="M18" s="41" t="s">
        <v>22</v>
      </c>
      <c r="N18" s="18"/>
      <c r="O18" s="18"/>
      <c r="P18" s="18"/>
      <c r="Q18" s="18"/>
      <c r="R18" s="40"/>
    </row>
    <row r="19" spans="2:18" s="13" customFormat="1" x14ac:dyDescent="0.2">
      <c r="M19" s="41" t="s">
        <v>23</v>
      </c>
      <c r="N19" s="18"/>
      <c r="O19" s="18"/>
      <c r="P19" s="18"/>
      <c r="Q19" s="18"/>
      <c r="R19" s="40"/>
    </row>
    <row r="20" spans="2:18" s="13" customFormat="1" ht="15" x14ac:dyDescent="0.2">
      <c r="M20" s="39" t="s">
        <v>24</v>
      </c>
      <c r="N20" s="18"/>
      <c r="O20" s="18"/>
      <c r="P20" s="18"/>
      <c r="Q20" s="18"/>
      <c r="R20" s="40"/>
    </row>
    <row r="21" spans="2:18" s="13" customFormat="1" ht="15" x14ac:dyDescent="0.2">
      <c r="M21" s="41" t="s">
        <v>25</v>
      </c>
      <c r="N21" s="18"/>
      <c r="O21" s="18"/>
      <c r="P21" s="18"/>
      <c r="Q21" s="18"/>
      <c r="R21" s="40"/>
    </row>
    <row r="22" spans="2:18" s="13" customFormat="1" ht="15" x14ac:dyDescent="0.2">
      <c r="M22" s="41" t="s">
        <v>26</v>
      </c>
      <c r="N22" s="18"/>
      <c r="O22" s="18"/>
      <c r="P22" s="18"/>
      <c r="Q22" s="18"/>
      <c r="R22" s="40"/>
    </row>
    <row r="23" spans="2:18" s="13" customFormat="1" ht="15" x14ac:dyDescent="0.2">
      <c r="M23" s="41" t="s">
        <v>27</v>
      </c>
      <c r="N23" s="18"/>
      <c r="O23" s="18"/>
      <c r="P23" s="18"/>
      <c r="Q23" s="18"/>
      <c r="R23" s="40"/>
    </row>
    <row r="24" spans="2:18" s="13" customFormat="1" ht="6" customHeight="1" thickBot="1" x14ac:dyDescent="0.25">
      <c r="M24" s="44"/>
      <c r="N24" s="42"/>
      <c r="O24" s="42"/>
      <c r="P24" s="42"/>
      <c r="Q24" s="42"/>
      <c r="R24" s="43"/>
    </row>
    <row r="25" spans="2:18" s="13" customFormat="1" x14ac:dyDescent="0.2">
      <c r="M25" s="18"/>
      <c r="N25" s="18"/>
      <c r="O25" s="18"/>
      <c r="P25" s="18"/>
      <c r="Q25" s="18"/>
      <c r="R25" s="18"/>
    </row>
    <row r="26" spans="2:18" s="13" customFormat="1" x14ac:dyDescent="0.2"/>
    <row r="27" spans="2:18" s="13" customFormat="1" x14ac:dyDescent="0.2"/>
    <row r="28" spans="2:18" s="13" customFormat="1" x14ac:dyDescent="0.2"/>
    <row r="29" spans="2:18" s="13" customFormat="1" x14ac:dyDescent="0.2"/>
    <row r="30" spans="2:18" s="13" customFormat="1" x14ac:dyDescent="0.2"/>
    <row r="31" spans="2:18" s="13" customFormat="1" x14ac:dyDescent="0.2"/>
    <row r="32" spans="2:18" s="13" customFormat="1" x14ac:dyDescent="0.2"/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  <row r="41" s="13" customFormat="1" x14ac:dyDescent="0.2"/>
    <row r="42" s="13" customFormat="1" x14ac:dyDescent="0.2"/>
    <row r="43" s="13" customFormat="1" x14ac:dyDescent="0.2"/>
    <row r="44" s="13" customFormat="1" x14ac:dyDescent="0.2"/>
    <row r="45" s="13" customFormat="1" x14ac:dyDescent="0.2"/>
    <row r="46" s="13" customFormat="1" x14ac:dyDescent="0.2"/>
    <row r="47" s="13" customFormat="1" x14ac:dyDescent="0.2"/>
    <row r="48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</sheetData>
  <sheetProtection algorithmName="SHA-512" hashValue="Gf3rm0okLSbmnEvAf+/pZT7UjqIE+pAEPyuBlycONNZAyp0xC9N9CU7gOP2AsmzU1T1oR/LG5ggB30F2CHhi4g==" saltValue="hG8PJ3+3fKL9mo4qcXHRMg==" spinCount="100000" sheet="1" objects="1" scenarios="1"/>
  <protectedRanges>
    <protectedRange sqref="J8 J10 J12" name="Bereich1"/>
  </protectedRanges>
  <mergeCells count="1">
    <mergeCell ref="B14:D1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AFE36B291A4DB1A690F78099C1A5" ma:contentTypeVersion="" ma:contentTypeDescription="Create a new document." ma:contentTypeScope="" ma:versionID="b5b8ca5370ee325188b382f02085bb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1958f689284e262d1fa84b900a38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F0503-2AD2-4952-BDE1-EB5B1078468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CB5F0D-6C12-42F8-B87F-393DE516C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Schallschutz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creator>Braunersreuther, Tanja</dc:creator>
  <cp:lastModifiedBy>Rundkowski, Justyna</cp:lastModifiedBy>
  <cp:lastPrinted>2017-02-28T10:25:54Z</cp:lastPrinted>
  <dcterms:created xsi:type="dcterms:W3CDTF">2013-03-06T06:43:09Z</dcterms:created>
  <dcterms:modified xsi:type="dcterms:W3CDTF">2020-03-02T08:01:56Z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0x01010088D1AFE36B291A4DB1A690F78099C1A5</vt:lpwstr>
  </property>
</Properties>
</file>