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llbruck\Kampagnen_VKF_Aktionen\2020_02 Rockitwithillbruck\"/>
    </mc:Choice>
  </mc:AlternateContent>
  <xr:revisionPtr revIDLastSave="0" documentId="8_{99509B26-7D2F-433A-9388-B659EC919F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bsturzsicherung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5" l="1"/>
  <c r="E17" i="5"/>
  <c r="G17" i="5"/>
  <c r="H17" i="5" s="1"/>
  <c r="I17" i="5" l="1"/>
  <c r="F17" i="5" l="1"/>
  <c r="I16" i="5" l="1"/>
</calcChain>
</file>

<file path=xl/sharedStrings.xml><?xml version="1.0" encoding="utf-8"?>
<sst xmlns="http://schemas.openxmlformats.org/spreadsheetml/2006/main" count="24" uniqueCount="24">
  <si>
    <t>Lfm</t>
  </si>
  <si>
    <t>Anzahl der Fenster</t>
  </si>
  <si>
    <t>Bedarf</t>
  </si>
  <si>
    <t>Stück</t>
  </si>
  <si>
    <t>Einheit</t>
  </si>
  <si>
    <t>(EFH Format)</t>
  </si>
  <si>
    <t>Stück / Karton</t>
  </si>
  <si>
    <t>Verbrauch= Laschen/Fenster</t>
  </si>
  <si>
    <t>i3 Produkt</t>
  </si>
  <si>
    <t>FX760 Absturzsicherungs-Lasche</t>
  </si>
  <si>
    <t>Rolle</t>
  </si>
  <si>
    <t>Anschlussfuge [m]</t>
  </si>
  <si>
    <t>Anzahl Fenster und Türen [Stück]</t>
  </si>
  <si>
    <t xml:space="preserve">Quelle: RAL-Leitfaden zur Montage 2014-03 </t>
  </si>
  <si>
    <t>Bsp. Anforderungen an absturzsichernde Bauteile der Kategorie A und deren Befestigung zum Baukörper</t>
  </si>
  <si>
    <t>Weitere Einzelheiten und Details entnehmen Sie dem Einsatz- und Montagemerkblatt der FX760</t>
  </si>
  <si>
    <t>Fugenbreite [mm]</t>
  </si>
  <si>
    <t xml:space="preserve">TP652 illmod trioplex+ </t>
  </si>
  <si>
    <t>nur bis 30 mm Fugen sinnvoll!</t>
  </si>
  <si>
    <t xml:space="preserve">Je nach inividueller Objektplanung kann die Anzahl der FX760 Absturzsicherungs-Laschen variiren. </t>
  </si>
  <si>
    <t>Die Anzahl der erforderlichen Laschen am Element richtet sich nach dessen Kategorie (DIN 18008-4)</t>
  </si>
  <si>
    <t>TP652 illmod trioplex+</t>
  </si>
  <si>
    <t xml:space="preserve">FX760 Absturzsicherungs-Lasche </t>
  </si>
  <si>
    <t>i3 PowerPaket: Absturzsicherung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</si>
</sst>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* #,##0.0\ _€_-;\-* #,##0.0\ _€_-;_-* &quot;-&quot;??\ _€_-;_-@_-"/>
    <numFmt numFmtId="166" formatCode="0.0"/>
    <numFmt numFmtId="167" formatCode="0.0\ &quot;m&quot;"/>
    <numFmt numFmtId="168" formatCode="0\ &quot;mm&quot;"/>
    <numFmt numFmtId="170" formatCode="0\ &quot;Fenster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6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9"/>
      <color theme="1"/>
      <name val="Arial"/>
      <family val="2"/>
      <charset val="238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  <charset val="238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19"/>
      <color rgb="FF92D050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10" fillId="3" borderId="0" xfId="0" applyFont="1" applyFill="1" applyAlignment="1" applyProtection="1">
      <alignment horizontal="right"/>
      <protection locked="0"/>
    </xf>
    <xf numFmtId="0" fontId="4" fillId="3" borderId="0" xfId="0" applyFont="1" applyFill="1"/>
    <xf numFmtId="0" fontId="0" fillId="3" borderId="0" xfId="0" applyFill="1"/>
    <xf numFmtId="0" fontId="9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5" fillId="3" borderId="0" xfId="0" applyFont="1" applyFill="1"/>
    <xf numFmtId="0" fontId="12" fillId="3" borderId="0" xfId="0" applyFont="1" applyFill="1"/>
    <xf numFmtId="164" fontId="13" fillId="3" borderId="1" xfId="5" applyFont="1" applyFill="1" applyBorder="1" applyAlignment="1">
      <alignment horizontal="center"/>
    </xf>
    <xf numFmtId="0" fontId="12" fillId="3" borderId="1" xfId="0" applyFont="1" applyFill="1" applyBorder="1"/>
    <xf numFmtId="165" fontId="12" fillId="3" borderId="1" xfId="0" applyNumberFormat="1" applyFont="1" applyFill="1" applyBorder="1"/>
    <xf numFmtId="0" fontId="15" fillId="3" borderId="1" xfId="0" applyFont="1" applyFill="1" applyBorder="1" applyAlignment="1">
      <alignment horizontal="left"/>
    </xf>
    <xf numFmtId="164" fontId="12" fillId="3" borderId="1" xfId="5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wrapText="1"/>
    </xf>
    <xf numFmtId="0" fontId="12" fillId="3" borderId="0" xfId="0" applyFont="1" applyFill="1" applyBorder="1"/>
    <xf numFmtId="0" fontId="0" fillId="3" borderId="0" xfId="0" applyFill="1" applyBorder="1"/>
    <xf numFmtId="0" fontId="12" fillId="3" borderId="0" xfId="0" applyFont="1" applyFill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/>
    <xf numFmtId="0" fontId="16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3" fillId="3" borderId="1" xfId="0" applyFont="1" applyFill="1" applyBorder="1" applyAlignment="1">
      <alignment horizontal="center"/>
    </xf>
    <xf numFmtId="167" fontId="9" fillId="4" borderId="2" xfId="0" applyNumberFormat="1" applyFont="1" applyFill="1" applyBorder="1" applyAlignment="1">
      <alignment horizontal="center" vertical="center"/>
    </xf>
    <xf numFmtId="168" fontId="9" fillId="4" borderId="2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12" fillId="3" borderId="9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9" fillId="3" borderId="0" xfId="0" applyFont="1" applyFill="1" applyBorder="1" applyAlignment="1"/>
    <xf numFmtId="0" fontId="18" fillId="0" borderId="0" xfId="0" applyFont="1" applyBorder="1" applyAlignment="1"/>
    <xf numFmtId="170" fontId="9" fillId="4" borderId="2" xfId="0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</cellXfs>
  <cellStyles count="6">
    <cellStyle name="Komma" xfId="5" builtinId="3"/>
    <cellStyle name="Prozent 2" xfId="1" xr:uid="{00000000-0005-0000-0000-000001000000}"/>
    <cellStyle name="Standard" xfId="0" builtinId="0"/>
    <cellStyle name="Standard 2" xfId="2" xr:uid="{00000000-0005-0000-0000-000003000000}"/>
    <cellStyle name="Standard 2 2" xfId="3" xr:uid="{00000000-0005-0000-0000-000004000000}"/>
    <cellStyle name="Standard 3" xfId="4" xr:uid="{00000000-0005-0000-0000-000005000000}"/>
  </cellStyles>
  <dxfs count="0"/>
  <tableStyles count="0" defaultTableStyle="TableStyleMedium2" defaultPivotStyle="PivotStyleLight16"/>
  <colors>
    <mruColors>
      <color rgb="FF87B9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21</xdr:row>
      <xdr:rowOff>121920</xdr:rowOff>
    </xdr:from>
    <xdr:to>
      <xdr:col>1</xdr:col>
      <xdr:colOff>1394460</xdr:colOff>
      <xdr:row>25</xdr:row>
      <xdr:rowOff>68580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4739640"/>
          <a:ext cx="1379220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45720</xdr:colOff>
      <xdr:row>1</xdr:row>
      <xdr:rowOff>38100</xdr:rowOff>
    </xdr:from>
    <xdr:to>
      <xdr:col>18</xdr:col>
      <xdr:colOff>465455</xdr:colOff>
      <xdr:row>15</xdr:row>
      <xdr:rowOff>100965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1" b="1124"/>
        <a:stretch/>
      </xdr:blipFill>
      <xdr:spPr>
        <a:xfrm>
          <a:off x="8846820" y="295275"/>
          <a:ext cx="5820410" cy="330136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10</xdr:col>
      <xdr:colOff>592456</xdr:colOff>
      <xdr:row>0</xdr:row>
      <xdr:rowOff>55245</xdr:rowOff>
    </xdr:from>
    <xdr:to>
      <xdr:col>10</xdr:col>
      <xdr:colOff>1771490</xdr:colOff>
      <xdr:row>6</xdr:row>
      <xdr:rowOff>89535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6" y="55245"/>
          <a:ext cx="1179034" cy="1725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47625</xdr:colOff>
      <xdr:row>2</xdr:row>
      <xdr:rowOff>256510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9800" cy="770860"/>
        </a:xfrm>
        <a:prstGeom prst="rect">
          <a:avLst/>
        </a:prstGeom>
      </xdr:spPr>
    </xdr:pic>
    <xdr:clientData/>
  </xdr:twoCellAnchor>
  <xdr:twoCellAnchor editAs="oneCell">
    <xdr:from>
      <xdr:col>10</xdr:col>
      <xdr:colOff>864870</xdr:colOff>
      <xdr:row>27</xdr:row>
      <xdr:rowOff>85725</xdr:rowOff>
    </xdr:from>
    <xdr:to>
      <xdr:col>10</xdr:col>
      <xdr:colOff>1989582</xdr:colOff>
      <xdr:row>33</xdr:row>
      <xdr:rowOff>29337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4470" y="6000750"/>
          <a:ext cx="1078992" cy="1078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21"/>
  <sheetViews>
    <sheetView tabSelected="1" workbookViewId="0">
      <selection activeCell="I8" sqref="I8"/>
    </sheetView>
  </sheetViews>
  <sheetFormatPr baseColWidth="10" defaultColWidth="11.5703125" defaultRowHeight="15" x14ac:dyDescent="0.25"/>
  <cols>
    <col min="1" max="1" width="10.7109375" style="3" customWidth="1"/>
    <col min="2" max="2" width="21.7109375" style="3" customWidth="1"/>
    <col min="3" max="3" width="4.42578125" style="3" customWidth="1"/>
    <col min="4" max="4" width="6.28515625" style="3" customWidth="1"/>
    <col min="5" max="7" width="11.5703125" style="3" hidden="1" customWidth="1"/>
    <col min="8" max="8" width="12.7109375" style="3" hidden="1" customWidth="1"/>
    <col min="9" max="9" width="13.5703125" style="3" customWidth="1"/>
    <col min="10" max="10" width="11.5703125" style="3"/>
    <col min="11" max="11" width="30.5703125" style="3" customWidth="1"/>
    <col min="12" max="16384" width="11.5703125" style="3"/>
  </cols>
  <sheetData>
    <row r="1" spans="2:10" s="2" customFormat="1" ht="20.25" x14ac:dyDescent="0.3"/>
    <row r="2" spans="2:10" s="2" customFormat="1" ht="20.25" x14ac:dyDescent="0.3"/>
    <row r="3" spans="2:10" s="2" customFormat="1" ht="20.25" x14ac:dyDescent="0.3"/>
    <row r="4" spans="2:10" ht="24" x14ac:dyDescent="0.35">
      <c r="B4" s="38" t="s">
        <v>23</v>
      </c>
      <c r="C4" s="23"/>
      <c r="D4" s="23"/>
    </row>
    <row r="5" spans="2:10" s="19" customFormat="1" ht="24" customHeight="1" x14ac:dyDescent="0.35">
      <c r="B5" s="37" t="s">
        <v>21</v>
      </c>
      <c r="C5" s="23"/>
      <c r="D5" s="23"/>
    </row>
    <row r="6" spans="2:10" s="19" customFormat="1" ht="24" customHeight="1" x14ac:dyDescent="0.35">
      <c r="B6" s="37" t="s">
        <v>22</v>
      </c>
      <c r="C6" s="23"/>
      <c r="D6" s="23"/>
    </row>
    <row r="7" spans="2:10" ht="15.75" thickBot="1" x14ac:dyDescent="0.3"/>
    <row r="8" spans="2:10" ht="21" customHeight="1" thickBot="1" x14ac:dyDescent="0.3">
      <c r="B8" s="4"/>
      <c r="C8" s="4"/>
      <c r="D8" s="4" t="s">
        <v>11</v>
      </c>
      <c r="I8" s="27">
        <v>250</v>
      </c>
      <c r="J8" s="6"/>
    </row>
    <row r="9" spans="2:10" ht="6" customHeight="1" thickBot="1" x14ac:dyDescent="0.3">
      <c r="B9" s="20"/>
      <c r="C9" s="20"/>
      <c r="D9" s="20"/>
      <c r="I9" s="1"/>
      <c r="J9" s="5"/>
    </row>
    <row r="10" spans="2:10" ht="21" customHeight="1" thickBot="1" x14ac:dyDescent="0.3">
      <c r="B10" s="4"/>
      <c r="C10" s="4"/>
      <c r="D10" s="4" t="s">
        <v>12</v>
      </c>
      <c r="I10" s="39">
        <v>53</v>
      </c>
      <c r="J10" s="7" t="s">
        <v>5</v>
      </c>
    </row>
    <row r="11" spans="2:10" ht="6" customHeight="1" thickBot="1" x14ac:dyDescent="0.3">
      <c r="B11" s="4"/>
      <c r="C11" s="4"/>
      <c r="D11" s="4"/>
      <c r="I11" s="35"/>
      <c r="J11" s="7"/>
    </row>
    <row r="12" spans="2:10" ht="21" customHeight="1" thickBot="1" x14ac:dyDescent="0.3">
      <c r="B12" s="4"/>
      <c r="C12" s="4"/>
      <c r="D12" s="4" t="s">
        <v>16</v>
      </c>
      <c r="I12" s="28">
        <v>20</v>
      </c>
      <c r="J12" s="36" t="s">
        <v>18</v>
      </c>
    </row>
    <row r="13" spans="2:10" ht="6" customHeight="1" thickBot="1" x14ac:dyDescent="0.3"/>
    <row r="14" spans="2:10" ht="31.15" customHeight="1" thickBot="1" x14ac:dyDescent="0.3">
      <c r="B14" s="43" t="s">
        <v>8</v>
      </c>
      <c r="C14" s="42"/>
      <c r="D14" s="41"/>
      <c r="E14" s="21" t="s">
        <v>6</v>
      </c>
      <c r="F14" s="22" t="s">
        <v>7</v>
      </c>
      <c r="G14" s="22" t="s">
        <v>1</v>
      </c>
      <c r="H14" s="21" t="s">
        <v>0</v>
      </c>
      <c r="I14" s="21" t="s">
        <v>2</v>
      </c>
      <c r="J14" s="21" t="s">
        <v>4</v>
      </c>
    </row>
    <row r="15" spans="2:10" s="19" customFormat="1" x14ac:dyDescent="0.25">
      <c r="B15" s="16"/>
      <c r="C15" s="16"/>
      <c r="D15" s="16"/>
      <c r="E15" s="16"/>
      <c r="F15" s="17"/>
      <c r="G15" s="18"/>
      <c r="H15" s="18"/>
      <c r="I15" s="18"/>
      <c r="J15" s="18"/>
    </row>
    <row r="16" spans="2:10" ht="15.75" x14ac:dyDescent="0.25">
      <c r="B16" s="29" t="s">
        <v>9</v>
      </c>
      <c r="C16" s="31"/>
      <c r="D16" s="30"/>
      <c r="E16" s="13">
        <v>20</v>
      </c>
      <c r="F16" s="14">
        <v>10</v>
      </c>
      <c r="G16" s="11"/>
      <c r="H16" s="12"/>
      <c r="I16" s="40">
        <f>ROUNDUP(I10*F16,0)</f>
        <v>530</v>
      </c>
      <c r="J16" s="15" t="s">
        <v>3</v>
      </c>
    </row>
    <row r="17" spans="2:12" s="9" customFormat="1" ht="15.75" x14ac:dyDescent="0.25">
      <c r="B17" s="33" t="s">
        <v>17</v>
      </c>
      <c r="C17" s="32" t="str">
        <f>IF(I12&lt;8,"XS",IF(I12&lt;12,"S",IF(I12&lt;18,"M",IF(I12&lt;24,"L",IF(I12&lt;31,"XL")))))</f>
        <v>L</v>
      </c>
      <c r="D17" s="34"/>
      <c r="E17" s="26">
        <f>IF(I12&lt;7,9,IF(I12&lt;10,8,IF(I12&lt;15,6,IF(I12&lt;21,5,IF(I12&lt;42,3)))))</f>
        <v>5</v>
      </c>
      <c r="F17" s="10">
        <f t="shared" ref="F17" si="0">1/E17</f>
        <v>0.2</v>
      </c>
      <c r="G17" s="11">
        <f>I10*(I12/1000)*2</f>
        <v>2.12</v>
      </c>
      <c r="H17" s="12">
        <f>G17+I8</f>
        <v>252.12</v>
      </c>
      <c r="I17" s="40">
        <f>ROUNDUP(H17/E17,0)</f>
        <v>51</v>
      </c>
      <c r="J17" s="15" t="s">
        <v>10</v>
      </c>
      <c r="L17" s="24" t="s">
        <v>14</v>
      </c>
    </row>
    <row r="18" spans="2:12" ht="12.6" customHeight="1" x14ac:dyDescent="0.25">
      <c r="L18" s="25" t="s">
        <v>13</v>
      </c>
    </row>
    <row r="19" spans="2:12" x14ac:dyDescent="0.25">
      <c r="B19" s="8" t="s">
        <v>19</v>
      </c>
      <c r="C19" s="8"/>
      <c r="D19" s="8"/>
    </row>
    <row r="20" spans="2:12" x14ac:dyDescent="0.25">
      <c r="B20" s="8" t="s">
        <v>20</v>
      </c>
      <c r="C20" s="8"/>
      <c r="D20" s="8"/>
    </row>
    <row r="21" spans="2:12" x14ac:dyDescent="0.25">
      <c r="B21" s="8" t="s">
        <v>15</v>
      </c>
      <c r="C21" s="8"/>
      <c r="D21" s="8"/>
    </row>
  </sheetData>
  <sheetProtection algorithmName="SHA-512" hashValue="xyxoK3wM6eEe5KqOzZJj3zKb1vSEqJA1j/4fXBX/zP5Va1TPVM9YAq+FHR18xNaF5dtYCSi+dIrzkoXT+pFgsg==" saltValue="FL+36fP+4lwyrKn5ii6H4w==" spinCount="100000" sheet="1" objects="1" scenarios="1"/>
  <protectedRanges>
    <protectedRange sqref="I10" name="Bereich3"/>
    <protectedRange sqref="I10:I11" name="Bereich1"/>
    <protectedRange sqref="I12" name="Bereich7"/>
    <protectedRange sqref="I12" name="Bereich1_1_1"/>
    <protectedRange sqref="I12" name="Bereich6"/>
    <protectedRange sqref="I8" name="Bereich3_1"/>
    <protectedRange sqref="I8" name="Bereich1_1"/>
  </protectedRanges>
  <mergeCells count="1">
    <mergeCell ref="B14:D14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D1AFE36B291A4DB1A690F78099C1A5" ma:contentTypeVersion="" ma:contentTypeDescription="Create a new document." ma:contentTypeScope="" ma:versionID="b5b8ca5370ee325188b382f02085bbe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c1958f689284e262d1fa84b900a385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C891BF-D552-4117-861C-8D9E1B996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CF0503-2AD2-4952-BDE1-EB5B1078468D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BCB5F0D-6C12-42F8-B87F-393DE516C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Absturzsicherung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Bedarfsrechner i3 PowerPakete</dc:title>
  <dc:creator>Braunersreuther, Tanja</dc:creator>
  <cp:lastModifiedBy>Rundkowski, Justyna</cp:lastModifiedBy>
  <cp:lastPrinted>2017-02-28T10:25:54Z</cp:lastPrinted>
  <dcterms:created xsi:type="dcterms:W3CDTF">2013-03-06T06:43:09Z</dcterms:created>
  <dcterms:modified xsi:type="dcterms:W3CDTF">2020-03-02T08:02:25Z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0x01010088D1AFE36B291A4DB1A690F78099C1A5</vt:lpwstr>
  </property>
</Properties>
</file>